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1840" windowHeight="11730"/>
  </bookViews>
  <sheets>
    <sheet name="Приложение 11" sheetId="2" r:id="rId1"/>
  </sheets>
  <definedNames>
    <definedName name="_xlnm._FilterDatabase" localSheetId="0" hidden="1">'Приложение 11'!$A$7:$HY$48</definedName>
    <definedName name="_xlnm.Print_Titles" localSheetId="0">'Приложение 11'!$7:$7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L10" i="2" s="1"/>
  <c r="H10" i="2"/>
  <c r="I10" i="2" s="1"/>
  <c r="E11" i="2"/>
  <c r="F15" i="2"/>
  <c r="E43" i="2" l="1"/>
  <c r="E42" i="2"/>
  <c r="E40" i="2" s="1"/>
  <c r="E39" i="2" s="1"/>
  <c r="F39" i="2" s="1"/>
  <c r="F48" i="2"/>
  <c r="F47" i="2"/>
  <c r="F46" i="2"/>
  <c r="F45" i="2"/>
  <c r="F44" i="2"/>
  <c r="F43" i="2"/>
  <c r="F41" i="2"/>
  <c r="F42" i="2" l="1"/>
  <c r="F40" i="2"/>
  <c r="F38" i="2"/>
  <c r="F37" i="2"/>
  <c r="F36" i="2"/>
  <c r="E35" i="2"/>
  <c r="F35" i="2" s="1"/>
  <c r="F33" i="2"/>
  <c r="F32" i="2"/>
  <c r="F31" i="2"/>
  <c r="E30" i="2"/>
  <c r="E29" i="2" s="1"/>
  <c r="F29" i="2" s="1"/>
  <c r="E26" i="2"/>
  <c r="E25" i="2" s="1"/>
  <c r="F28" i="2"/>
  <c r="F27" i="2"/>
  <c r="F22" i="2"/>
  <c r="E21" i="2"/>
  <c r="E20" i="2" s="1"/>
  <c r="F20" i="2" s="1"/>
  <c r="E18" i="2"/>
  <c r="E17" i="2" s="1"/>
  <c r="F25" i="2" l="1"/>
  <c r="G25" i="2"/>
  <c r="I25" i="2" s="1"/>
  <c r="J25" i="2" s="1"/>
  <c r="L25" i="2" s="1"/>
  <c r="E34" i="2"/>
  <c r="F34" i="2" s="1"/>
  <c r="F30" i="2"/>
  <c r="F26" i="2"/>
  <c r="F21" i="2"/>
  <c r="F14" i="2" l="1"/>
  <c r="F13" i="2"/>
  <c r="F12" i="2"/>
  <c r="E10" i="2"/>
  <c r="F11" i="2" l="1"/>
  <c r="F10" i="2" s="1"/>
</calcChain>
</file>

<file path=xl/sharedStrings.xml><?xml version="1.0" encoding="utf-8"?>
<sst xmlns="http://schemas.openxmlformats.org/spreadsheetml/2006/main" count="98" uniqueCount="77">
  <si>
    <t>Подпрограмма "Дорожное хозяйство"</t>
  </si>
  <si>
    <t>Подпрограмма "Укрепление пожарной безопасности в Ханты-Мансийском автономном округе – Югре"</t>
  </si>
  <si>
    <t>Подпрограмма "Создание условий для обеспечения качественными коммунальными услугами"</t>
  </si>
  <si>
    <t>Подпрограмма "Содействие развитию жилищного строительства"</t>
  </si>
  <si>
    <t>Подпрограмма "Развитие массовой физической культуры и спорта"</t>
  </si>
  <si>
    <t>Подпрограмма "Обеспечение прав граждан на доступ к культурным ценностям и информации"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</si>
  <si>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</si>
  <si>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</si>
  <si>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Октябрьский район</t>
  </si>
  <si>
    <t>Ханты-Мансийский район</t>
  </si>
  <si>
    <t>Белоярский район</t>
  </si>
  <si>
    <t xml:space="preserve">Изменение объема бюджетных ассигнований, выделенных из бюджета автономного округа на капитальные вложения объектов муниципальной собственности 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</si>
  <si>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</si>
  <si>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</si>
  <si>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</si>
  <si>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</si>
  <si>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</si>
  <si>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Детский сад на 240 мест в пгт. Октябрьское, Октябрьского района</t>
  </si>
  <si>
    <t>Физкультурно-спортивный комплекс с универсальным игровым залом в г. Югорске</t>
  </si>
  <si>
    <t>Улица Киртбая от ул. 1 "З" до ул. 3 "З"</t>
  </si>
  <si>
    <t>Государственная программа "Развитие здравоохранения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</si>
  <si>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</si>
  <si>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</si>
  <si>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</si>
  <si>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</si>
  <si>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</si>
  <si>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</si>
  <si>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</si>
  <si>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2018 год</t>
  </si>
  <si>
    <t>г. Нижневартовск</t>
  </si>
  <si>
    <t>г. Сургут</t>
  </si>
  <si>
    <t>Сургутский район</t>
  </si>
  <si>
    <t>Спортивно-досуговый комплекс пгт. Белый Яр. 2 очередь. Культурно-досуговый центр</t>
  </si>
  <si>
    <t>Реконструкция ВОС в д.Ярки Ханты-Мансийского района</t>
  </si>
  <si>
    <t>Строительство газораспределительной станции в д.Ярки Ханты-Мансийского района</t>
  </si>
  <si>
    <t>Строительство автомобильной дороги от ул. Дзержинского до ул. Объездная с устройством транспортных развязок на пересечении ул. Дзержинского - ул. Рознина и ул. Дзержинского - ул. Объездная</t>
  </si>
  <si>
    <t>Объездная автомобильная дорога на участке в 6 микрорайоне г. Белоярский. 1 этап</t>
  </si>
  <si>
    <t>г. Югорск</t>
  </si>
  <si>
    <t>г. Нефтеюганск</t>
  </si>
  <si>
    <t>г. Ханты-Мансийск</t>
  </si>
  <si>
    <t xml:space="preserve">Ответственным исполнителем ГП предлагается увеличение средств для обеспечения финансирования принятых обязательств по строительству. </t>
  </si>
  <si>
    <t>Ответственным исполнителем ГП предлагается увеличение средств для обеспечения финансирования принятых обязательств по строительству.</t>
  </si>
  <si>
    <t>«Средняя общеобразовательная школа» на 825 мест в квартале № 18 Восточного планировочного района г. Нижневартовска</t>
  </si>
  <si>
    <t>Комплекс «Школа-детский сад» в с. Перегребное Октябрьского района</t>
  </si>
  <si>
    <t>Ответственным исполнителем ГП предлагается на основании заявки МО увеличение средств для обеспечения финансирования поставки оборудования.</t>
  </si>
  <si>
    <t xml:space="preserve">Ответственным исполнителем ГП предлагается уменьшение средств, в связи с привлечением внебюджетных средств ПАО "НК "Роснефть". </t>
  </si>
  <si>
    <t>Инженерные сети к многоквартирным жилым домам мкр. 6 пгт. Федоровский (2 этап)</t>
  </si>
  <si>
    <t>Реконструкция канализационных очистных соружений производительностью 500 куб.м в сутки в городе Югорске район Югорск-2</t>
  </si>
  <si>
    <t>Строительство пожарного водоема в п. Сибирский Ханты-Мансийского района</t>
  </si>
  <si>
    <t>Строительство пожарного водоема в п. Урманный Ханты-Мансийского района</t>
  </si>
  <si>
    <t>Строительство пожарного водоема в с. Цингалы Ханты-Мансийского района</t>
  </si>
  <si>
    <t>Ответственным исполнителем ГП предлагается включение объектов для обеспечения финансирования принятых обязательств по строительству.</t>
  </si>
  <si>
    <t>г. Нягань</t>
  </si>
  <si>
    <t>Кондинский район</t>
  </si>
  <si>
    <t>Дорога №5 (ул. Киевская (от ул. Парковая до ул. Объездная-1) (участок от ул. Парковая до ул. Жилая)</t>
  </si>
  <si>
    <t>Ответственным исполнителем ГП предлагается на основании заявки МО уменьшение средств в связи с отсутствием заключенного контракта (аукцион признан несостоявшимся в связи с отсутствием участников).</t>
  </si>
  <si>
    <t>Улица Киртбая от ул. 1 «З» до ул. 3 «З»</t>
  </si>
  <si>
    <t>Магистральные улицы микрорайонов №№ 5,6,7, ж. р. Центральный микрорайоны №№ 5,6,7 г. Нягань</t>
  </si>
  <si>
    <t>Ответственным исполнителем ГП предлагается увеличение средств под планируемое выполнение работ в текущем году за счет перераспределения средств, предусмотренных на региональные дороги.</t>
  </si>
  <si>
    <t>Подъездная автомобильная дорога к пгт. Мортка</t>
  </si>
  <si>
    <t>Ответственным исполнителем ГП предлагается увеличение средств с целью обеспечения принятых обязательств и ввода объекта в эксплуатацию в 2018 году за счет перераспределения средств, предусмотренных на ремонт дорог.</t>
  </si>
  <si>
    <t>Строительство участка подъезда дороги до п. Выкатной</t>
  </si>
  <si>
    <t>Строительство участка подъезда дороги до с. Реполово</t>
  </si>
  <si>
    <t>2019 год</t>
  </si>
  <si>
    <t>2020 год</t>
  </si>
  <si>
    <t>Березовский район</t>
  </si>
  <si>
    <t>Детский сад в 3А микрорайоне города Белоярский</t>
  </si>
  <si>
    <t>Образовательно-культурный комплекс в д. Хулимсунт, Березовского района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</si>
  <si>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</si>
  <si>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Подпрограмма "Устойчивое развитие сельских территорий"</t>
  </si>
  <si>
    <t>Ответственным исполнителем ГП предлагается уменьшение средств, в связи с планируемым расторжением муниципального контракта, по причине низких темпов строительства подрядной организацией.</t>
  </si>
  <si>
    <t>Ответственным исполнителем ГП предлагается уменьшение средств под ожидаемые объемы выполнения работ</t>
  </si>
  <si>
    <t>Ответственным исполнителем ГП предлагается уменьшение средств, в связи с принятым МО решением об уменьшении объемов работ.</t>
  </si>
  <si>
    <t>Ответственным исполнителем ГП предлагается включение объекта, с целью завершения объекта в сроки установленные заключенным контрактом жизненного цикла, под планируемое выполнение работ в текущем году.</t>
  </si>
  <si>
    <t>Ответственным исполнителем ГП предлагается увеличение средств, с целью завершения строительства в более ранние сроки (в 2018 году).</t>
  </si>
  <si>
    <t>Ответственным исполнителем ГП предлагается уменьшение сложившейся экономии средств по результатам завершения строительства объекта.</t>
  </si>
  <si>
    <t>Приложение 14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</si>
</sst>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\ 0\ 00\ 00000"/>
    <numFmt numFmtId="166" formatCode="#,##0.0_ ;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2">
    <xf numFmtId="0" fontId="0" fillId="0" borderId="0" xfId="0"/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0" fontId="5" fillId="2" borderId="0" xfId="2" applyFont="1" applyFill="1" applyAlignment="1" applyProtection="1">
      <alignment horizontal="left" vertic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5" fillId="2" borderId="0" xfId="2" applyNumberFormat="1" applyFont="1" applyFill="1" applyAlignment="1" applyProtection="1">
      <alignment horizontal="left" vertical="center"/>
      <protection hidden="1"/>
    </xf>
    <xf numFmtId="0" fontId="5" fillId="2" borderId="0" xfId="1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2" borderId="0" xfId="5" applyFont="1" applyFill="1" applyAlignment="1" applyProtection="1">
      <alignment horizontal="right" vertical="center" wrapText="1"/>
      <protection hidden="1"/>
    </xf>
    <xf numFmtId="0" fontId="3" fillId="2" borderId="0" xfId="2" applyNumberFormat="1" applyFont="1" applyFill="1" applyAlignment="1" applyProtection="1">
      <alignment vertical="center" wrapText="1"/>
      <protection hidden="1"/>
    </xf>
    <xf numFmtId="0" fontId="3" fillId="2" borderId="1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3" fillId="2" borderId="0" xfId="1" applyNumberFormat="1" applyFont="1" applyFill="1" applyBorder="1" applyAlignment="1" applyProtection="1">
      <alignment vertical="center" wrapText="1"/>
      <protection hidden="1"/>
    </xf>
    <xf numFmtId="0" fontId="3" fillId="2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Fill="1" applyAlignment="1">
      <alignment vertical="center"/>
    </xf>
    <xf numFmtId="0" fontId="3" fillId="2" borderId="0" xfId="1" applyFont="1" applyFill="1" applyAlignment="1">
      <alignment horizontal="left" vertical="center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3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0" xfId="1" applyNumberFormat="1" applyFont="1" applyFill="1" applyAlignment="1">
      <alignment vertical="center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7" xfId="1" applyNumberFormat="1" applyFont="1" applyFill="1" applyBorder="1" applyAlignment="1" applyProtection="1">
      <alignment horizontal="center" vertical="center"/>
      <protection hidden="1"/>
    </xf>
    <xf numFmtId="166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2" xfId="2" applyNumberFormat="1" applyFont="1" applyFill="1" applyBorder="1" applyAlignment="1" applyProtection="1">
      <alignment horizontal="center" vertical="center"/>
      <protection hidden="1"/>
    </xf>
    <xf numFmtId="0" fontId="3" fillId="2" borderId="3" xfId="2" applyNumberFormat="1" applyFont="1" applyFill="1" applyBorder="1" applyAlignment="1" applyProtection="1">
      <alignment horizontal="center" vertical="center"/>
      <protection hidden="1"/>
    </xf>
    <xf numFmtId="0" fontId="3" fillId="2" borderId="4" xfId="2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3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7" xfId="1" applyNumberFormat="1" applyFont="1" applyFill="1" applyBorder="1" applyAlignment="1" applyProtection="1">
      <alignment horizontal="left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4" xfId="4"/>
  </cellStyles>
  <dxfs count="0"/>
  <tableStyles count="0" defaultTableStyle="TableStyleMedium2" defaultPivotStyle="PivotStyleLight16"/>
  <colors>
    <mruColors>
      <color rgb="FFBEE3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tabSelected="1"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12" sqref="E12"/>
    </sheetView>
  </sheetViews>
  <sheetFormatPr defaultColWidth="9.140625" defaultRowHeight="15.75" x14ac:dyDescent="0.25"/>
  <cols>
    <col min="1" max="1" width="1" style="5" customWidth="1"/>
    <col min="2" max="2" width="18.5703125" style="7" customWidth="1"/>
    <col min="3" max="3" width="63.85546875" style="7" customWidth="1"/>
    <col min="4" max="12" width="16.28515625" style="5" customWidth="1"/>
    <col min="13" max="13" width="63.7109375" style="13" customWidth="1"/>
    <col min="14" max="233" width="9.140625" style="5" customWidth="1"/>
    <col min="234" max="16384" width="9.140625" style="5"/>
  </cols>
  <sheetData>
    <row r="1" spans="1:13" x14ac:dyDescent="0.25">
      <c r="B1" s="6"/>
      <c r="C1" s="2"/>
      <c r="D1" s="3"/>
      <c r="E1" s="3"/>
      <c r="F1" s="3"/>
      <c r="G1" s="3"/>
      <c r="H1" s="3"/>
      <c r="I1" s="3"/>
      <c r="J1" s="3"/>
      <c r="K1" s="3"/>
      <c r="L1" s="3"/>
      <c r="M1" s="10" t="s">
        <v>76</v>
      </c>
    </row>
    <row r="2" spans="1:13" ht="16.5" customHeight="1" x14ac:dyDescent="0.25">
      <c r="B2" s="6"/>
      <c r="C2" s="4"/>
      <c r="D2" s="3"/>
      <c r="E2" s="3"/>
      <c r="F2" s="3"/>
      <c r="G2" s="3"/>
      <c r="H2" s="3"/>
      <c r="I2" s="3"/>
      <c r="J2" s="3"/>
      <c r="K2" s="3"/>
      <c r="L2" s="3"/>
      <c r="M2" s="11"/>
    </row>
    <row r="3" spans="1:13" ht="16.5" customHeight="1" x14ac:dyDescent="0.25">
      <c r="B3" s="42" t="s">
        <v>11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6.5" customHeight="1" x14ac:dyDescent="0.25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ht="16.5" customHeight="1" x14ac:dyDescent="0.25">
      <c r="B5" s="6"/>
      <c r="C5" s="4"/>
      <c r="D5" s="3"/>
      <c r="E5" s="3"/>
      <c r="F5" s="3"/>
      <c r="G5" s="3"/>
      <c r="H5" s="3"/>
      <c r="I5" s="3"/>
      <c r="J5" s="3"/>
      <c r="K5" s="3"/>
      <c r="L5" s="3"/>
      <c r="M5" s="11"/>
    </row>
    <row r="6" spans="1:13" s="14" customFormat="1" x14ac:dyDescent="0.25">
      <c r="B6" s="43" t="s">
        <v>13</v>
      </c>
      <c r="C6" s="43"/>
      <c r="D6" s="37" t="s">
        <v>28</v>
      </c>
      <c r="E6" s="38"/>
      <c r="F6" s="39"/>
      <c r="G6" s="37" t="s">
        <v>63</v>
      </c>
      <c r="H6" s="38"/>
      <c r="I6" s="39"/>
      <c r="J6" s="37" t="s">
        <v>64</v>
      </c>
      <c r="K6" s="38"/>
      <c r="L6" s="39"/>
      <c r="M6" s="27" t="s">
        <v>12</v>
      </c>
    </row>
    <row r="7" spans="1:13" s="13" customFormat="1" ht="31.5" x14ac:dyDescent="0.25">
      <c r="A7" s="15"/>
      <c r="B7" s="43"/>
      <c r="C7" s="43"/>
      <c r="D7" s="21" t="s">
        <v>16</v>
      </c>
      <c r="E7" s="25" t="s">
        <v>14</v>
      </c>
      <c r="F7" s="25" t="s">
        <v>16</v>
      </c>
      <c r="G7" s="29" t="s">
        <v>16</v>
      </c>
      <c r="H7" s="29" t="s">
        <v>14</v>
      </c>
      <c r="I7" s="29" t="s">
        <v>16</v>
      </c>
      <c r="J7" s="29" t="s">
        <v>16</v>
      </c>
      <c r="K7" s="29" t="s">
        <v>14</v>
      </c>
      <c r="L7" s="29" t="s">
        <v>16</v>
      </c>
      <c r="M7" s="21" t="s">
        <v>15</v>
      </c>
    </row>
    <row r="8" spans="1:13" s="14" customFormat="1" ht="54" customHeight="1" x14ac:dyDescent="0.25">
      <c r="A8" s="16"/>
      <c r="B8" s="40" t="s">
        <v>20</v>
      </c>
      <c r="C8" s="40"/>
      <c r="D8" s="22">
        <v>609788</v>
      </c>
      <c r="E8" s="22">
        <v>0</v>
      </c>
      <c r="F8" s="22">
        <v>609788</v>
      </c>
      <c r="G8" s="22"/>
      <c r="H8" s="22"/>
      <c r="I8" s="22"/>
      <c r="J8" s="22"/>
      <c r="K8" s="22"/>
      <c r="L8" s="22"/>
      <c r="M8" s="12"/>
    </row>
    <row r="9" spans="1:13" s="14" customFormat="1" ht="48" customHeight="1" x14ac:dyDescent="0.25">
      <c r="A9" s="16"/>
      <c r="B9" s="41" t="s">
        <v>7</v>
      </c>
      <c r="C9" s="41"/>
      <c r="D9" s="23">
        <v>609788</v>
      </c>
      <c r="E9" s="23">
        <v>0</v>
      </c>
      <c r="F9" s="23">
        <v>609788</v>
      </c>
      <c r="G9" s="23"/>
      <c r="H9" s="23"/>
      <c r="I9" s="23"/>
      <c r="J9" s="23"/>
      <c r="K9" s="23"/>
      <c r="L9" s="23"/>
      <c r="M9" s="12"/>
    </row>
    <row r="10" spans="1:13" s="14" customFormat="1" ht="57.75" customHeight="1" x14ac:dyDescent="0.25">
      <c r="A10" s="16"/>
      <c r="B10" s="40" t="s">
        <v>21</v>
      </c>
      <c r="C10" s="40"/>
      <c r="D10" s="22">
        <v>1035629.2</v>
      </c>
      <c r="E10" s="22">
        <f>E11</f>
        <v>-422450.6</v>
      </c>
      <c r="F10" s="22">
        <f>F11</f>
        <v>613178.6</v>
      </c>
      <c r="G10" s="22">
        <v>1955961.5</v>
      </c>
      <c r="H10" s="22">
        <f>H16</f>
        <v>207561.60000000001</v>
      </c>
      <c r="I10" s="22">
        <f>G10+H10</f>
        <v>2163523.1</v>
      </c>
      <c r="J10" s="22">
        <v>2029490.7</v>
      </c>
      <c r="K10" s="22">
        <f>K16</f>
        <v>191700</v>
      </c>
      <c r="L10" s="22">
        <f>J10+K10</f>
        <v>2221190.7000000002</v>
      </c>
      <c r="M10" s="12"/>
    </row>
    <row r="11" spans="1:13" s="14" customFormat="1" ht="57.75" customHeight="1" x14ac:dyDescent="0.25">
      <c r="A11" s="16"/>
      <c r="B11" s="41" t="s">
        <v>6</v>
      </c>
      <c r="C11" s="41"/>
      <c r="D11" s="23">
        <v>1035629.2</v>
      </c>
      <c r="E11" s="23">
        <f>E12+E13+E14+E15+E16</f>
        <v>-422450.6</v>
      </c>
      <c r="F11" s="23">
        <f>D11+E11</f>
        <v>613178.6</v>
      </c>
      <c r="G11" s="23"/>
      <c r="H11" s="23"/>
      <c r="I11" s="23"/>
      <c r="J11" s="23"/>
      <c r="K11" s="23"/>
      <c r="L11" s="23"/>
      <c r="M11" s="12"/>
    </row>
    <row r="12" spans="1:13" s="18" customFormat="1" ht="63" x14ac:dyDescent="0.25">
      <c r="A12" s="17"/>
      <c r="B12" s="20" t="s">
        <v>29</v>
      </c>
      <c r="C12" s="20" t="s">
        <v>42</v>
      </c>
      <c r="D12" s="23">
        <v>387452.9</v>
      </c>
      <c r="E12" s="23">
        <v>-376847.6</v>
      </c>
      <c r="F12" s="23">
        <f t="shared" ref="F12:F15" si="0">D12+E12</f>
        <v>10605.300000000047</v>
      </c>
      <c r="G12" s="23"/>
      <c r="H12" s="23"/>
      <c r="I12" s="23"/>
      <c r="J12" s="23"/>
      <c r="K12" s="23"/>
      <c r="L12" s="23"/>
      <c r="M12" s="1" t="s">
        <v>70</v>
      </c>
    </row>
    <row r="13" spans="1:13" s="18" customFormat="1" ht="47.25" x14ac:dyDescent="0.25">
      <c r="A13" s="17"/>
      <c r="B13" s="20" t="s">
        <v>8</v>
      </c>
      <c r="C13" s="8" t="s">
        <v>17</v>
      </c>
      <c r="D13" s="23">
        <v>59782.100000000006</v>
      </c>
      <c r="E13" s="23">
        <v>-22320</v>
      </c>
      <c r="F13" s="23">
        <f t="shared" si="0"/>
        <v>37462.100000000006</v>
      </c>
      <c r="G13" s="23"/>
      <c r="H13" s="23"/>
      <c r="I13" s="23"/>
      <c r="J13" s="23"/>
      <c r="K13" s="23"/>
      <c r="L13" s="23"/>
      <c r="M13" s="9" t="s">
        <v>45</v>
      </c>
    </row>
    <row r="14" spans="1:13" s="18" customFormat="1" ht="47.25" x14ac:dyDescent="0.25">
      <c r="A14" s="17"/>
      <c r="B14" s="26" t="s">
        <v>8</v>
      </c>
      <c r="C14" s="8" t="s">
        <v>43</v>
      </c>
      <c r="D14" s="23">
        <v>90000</v>
      </c>
      <c r="E14" s="23">
        <v>22320</v>
      </c>
      <c r="F14" s="23">
        <f t="shared" si="0"/>
        <v>112320</v>
      </c>
      <c r="G14" s="23"/>
      <c r="H14" s="23"/>
      <c r="I14" s="23"/>
      <c r="J14" s="23"/>
      <c r="K14" s="23"/>
      <c r="L14" s="23"/>
      <c r="M14" s="9" t="s">
        <v>44</v>
      </c>
    </row>
    <row r="15" spans="1:13" s="18" customFormat="1" ht="31.5" x14ac:dyDescent="0.25">
      <c r="A15" s="17"/>
      <c r="B15" s="30" t="s">
        <v>65</v>
      </c>
      <c r="C15" s="28" t="s">
        <v>67</v>
      </c>
      <c r="D15" s="23">
        <v>230106</v>
      </c>
      <c r="E15" s="23">
        <v>-90603</v>
      </c>
      <c r="F15" s="23">
        <f t="shared" si="0"/>
        <v>139503</v>
      </c>
      <c r="G15" s="23"/>
      <c r="H15" s="23"/>
      <c r="I15" s="23"/>
      <c r="J15" s="23"/>
      <c r="K15" s="23"/>
      <c r="L15" s="23"/>
      <c r="M15" s="9" t="s">
        <v>71</v>
      </c>
    </row>
    <row r="16" spans="1:13" s="18" customFormat="1" ht="31.5" x14ac:dyDescent="0.25">
      <c r="A16" s="17"/>
      <c r="B16" s="30" t="s">
        <v>10</v>
      </c>
      <c r="C16" s="28" t="s">
        <v>66</v>
      </c>
      <c r="D16" s="23">
        <v>0</v>
      </c>
      <c r="E16" s="23">
        <v>45000</v>
      </c>
      <c r="F16" s="23">
        <v>45000</v>
      </c>
      <c r="G16" s="23">
        <v>0</v>
      </c>
      <c r="H16" s="23">
        <v>207561.60000000001</v>
      </c>
      <c r="I16" s="23">
        <v>207561.60000000001</v>
      </c>
      <c r="J16" s="23">
        <v>0</v>
      </c>
      <c r="K16" s="23">
        <v>191700</v>
      </c>
      <c r="L16" s="23">
        <v>191700</v>
      </c>
      <c r="M16" s="9"/>
    </row>
    <row r="17" spans="1:13" s="14" customFormat="1" ht="42" customHeight="1" x14ac:dyDescent="0.25">
      <c r="A17" s="16"/>
      <c r="B17" s="40" t="s">
        <v>22</v>
      </c>
      <c r="C17" s="40"/>
      <c r="D17" s="22">
        <v>83800</v>
      </c>
      <c r="E17" s="22">
        <f>E18</f>
        <v>-83800</v>
      </c>
      <c r="F17" s="22">
        <v>0</v>
      </c>
      <c r="G17" s="22">
        <v>16581.099999999999</v>
      </c>
      <c r="H17" s="22"/>
      <c r="I17" s="22">
        <v>16581.099999999999</v>
      </c>
      <c r="J17" s="22">
        <v>53695.9</v>
      </c>
      <c r="K17" s="22"/>
      <c r="L17" s="22">
        <v>53695.9</v>
      </c>
      <c r="M17" s="12"/>
    </row>
    <row r="18" spans="1:13" s="14" customFormat="1" ht="36" customHeight="1" x14ac:dyDescent="0.25">
      <c r="A18" s="16"/>
      <c r="B18" s="41" t="s">
        <v>5</v>
      </c>
      <c r="C18" s="41"/>
      <c r="D18" s="23">
        <v>83800</v>
      </c>
      <c r="E18" s="23">
        <f>E19</f>
        <v>-83800</v>
      </c>
      <c r="F18" s="23">
        <v>0</v>
      </c>
      <c r="G18" s="23"/>
      <c r="H18" s="23"/>
      <c r="I18" s="23"/>
      <c r="J18" s="23"/>
      <c r="K18" s="23"/>
      <c r="L18" s="23"/>
      <c r="M18" s="12"/>
    </row>
    <row r="19" spans="1:13" s="18" customFormat="1" ht="47.25" x14ac:dyDescent="0.25">
      <c r="A19" s="17"/>
      <c r="B19" s="20" t="s">
        <v>31</v>
      </c>
      <c r="C19" s="20" t="s">
        <v>32</v>
      </c>
      <c r="D19" s="23">
        <v>83800</v>
      </c>
      <c r="E19" s="23">
        <v>-83800</v>
      </c>
      <c r="F19" s="23">
        <v>0</v>
      </c>
      <c r="G19" s="23"/>
      <c r="H19" s="23"/>
      <c r="I19" s="23"/>
      <c r="J19" s="23"/>
      <c r="K19" s="23"/>
      <c r="L19" s="23"/>
      <c r="M19" s="1" t="s">
        <v>45</v>
      </c>
    </row>
    <row r="20" spans="1:13" s="14" customFormat="1" ht="57" customHeight="1" x14ac:dyDescent="0.25">
      <c r="A20" s="16"/>
      <c r="B20" s="40" t="s">
        <v>23</v>
      </c>
      <c r="C20" s="40"/>
      <c r="D20" s="22">
        <v>331053.3</v>
      </c>
      <c r="E20" s="22">
        <f>E21</f>
        <v>169192.7</v>
      </c>
      <c r="F20" s="22">
        <f>E20+D20</f>
        <v>500246</v>
      </c>
      <c r="G20" s="22"/>
      <c r="H20" s="22"/>
      <c r="I20" s="22"/>
      <c r="J20" s="22"/>
      <c r="K20" s="22"/>
      <c r="L20" s="22"/>
      <c r="M20" s="12"/>
    </row>
    <row r="21" spans="1:13" s="14" customFormat="1" x14ac:dyDescent="0.25">
      <c r="A21" s="16"/>
      <c r="B21" s="41" t="s">
        <v>4</v>
      </c>
      <c r="C21" s="41"/>
      <c r="D21" s="23">
        <v>331053.3</v>
      </c>
      <c r="E21" s="23">
        <f>E22</f>
        <v>169192.7</v>
      </c>
      <c r="F21" s="23">
        <f t="shared" ref="F21:F22" si="1">E21+D21</f>
        <v>500246</v>
      </c>
      <c r="G21" s="23"/>
      <c r="H21" s="23"/>
      <c r="I21" s="23"/>
      <c r="J21" s="23"/>
      <c r="K21" s="23"/>
      <c r="L21" s="23"/>
      <c r="M21" s="12"/>
    </row>
    <row r="22" spans="1:13" s="18" customFormat="1" ht="67.5" customHeight="1" x14ac:dyDescent="0.25">
      <c r="A22" s="17"/>
      <c r="B22" s="20" t="s">
        <v>37</v>
      </c>
      <c r="C22" s="20" t="s">
        <v>18</v>
      </c>
      <c r="D22" s="23">
        <v>54501.599999999999</v>
      </c>
      <c r="E22" s="23">
        <v>169192.7</v>
      </c>
      <c r="F22" s="23">
        <f t="shared" si="1"/>
        <v>223694.30000000002</v>
      </c>
      <c r="G22" s="23"/>
      <c r="H22" s="23"/>
      <c r="I22" s="23"/>
      <c r="J22" s="23"/>
      <c r="K22" s="23"/>
      <c r="L22" s="23"/>
      <c r="M22" s="28" t="s">
        <v>41</v>
      </c>
    </row>
    <row r="23" spans="1:13" s="18" customFormat="1" ht="67.5" customHeight="1" x14ac:dyDescent="0.25">
      <c r="A23" s="17"/>
      <c r="B23" s="40" t="s">
        <v>68</v>
      </c>
      <c r="C23" s="40"/>
      <c r="D23" s="23"/>
      <c r="E23" s="23"/>
      <c r="F23" s="23"/>
      <c r="G23" s="22">
        <v>192449</v>
      </c>
      <c r="H23" s="22"/>
      <c r="I23" s="22">
        <v>192449</v>
      </c>
      <c r="J23" s="22">
        <v>153971.6</v>
      </c>
      <c r="K23" s="22"/>
      <c r="L23" s="22">
        <v>153971.6</v>
      </c>
      <c r="M23" s="28"/>
    </row>
    <row r="24" spans="1:13" s="18" customFormat="1" x14ac:dyDescent="0.25">
      <c r="A24" s="17"/>
      <c r="B24" s="41" t="s">
        <v>69</v>
      </c>
      <c r="C24" s="41"/>
      <c r="D24" s="23"/>
      <c r="E24" s="23"/>
      <c r="F24" s="23"/>
      <c r="G24" s="23">
        <v>192449</v>
      </c>
      <c r="H24" s="23"/>
      <c r="I24" s="23">
        <v>192449</v>
      </c>
      <c r="J24" s="23">
        <v>153971.6</v>
      </c>
      <c r="K24" s="23"/>
      <c r="L24" s="23">
        <v>153971.6</v>
      </c>
      <c r="M24" s="28"/>
    </row>
    <row r="25" spans="1:13" s="14" customFormat="1" ht="51.75" customHeight="1" x14ac:dyDescent="0.25">
      <c r="A25" s="16"/>
      <c r="B25" s="40" t="s">
        <v>24</v>
      </c>
      <c r="C25" s="40"/>
      <c r="D25" s="22">
        <v>547954.9</v>
      </c>
      <c r="E25" s="22">
        <f>E26</f>
        <v>0</v>
      </c>
      <c r="F25" s="22">
        <f t="shared" ref="F25:L26" si="2">D25+E25</f>
        <v>547954.9</v>
      </c>
      <c r="G25" s="22">
        <f t="shared" si="2"/>
        <v>547954.9</v>
      </c>
      <c r="H25" s="22"/>
      <c r="I25" s="22">
        <f t="shared" si="2"/>
        <v>547954.9</v>
      </c>
      <c r="J25" s="22">
        <f t="shared" si="2"/>
        <v>547954.9</v>
      </c>
      <c r="K25" s="22"/>
      <c r="L25" s="22">
        <f t="shared" si="2"/>
        <v>547954.9</v>
      </c>
      <c r="M25" s="1"/>
    </row>
    <row r="26" spans="1:13" s="14" customFormat="1" x14ac:dyDescent="0.25">
      <c r="A26" s="16"/>
      <c r="B26" s="41" t="s">
        <v>3</v>
      </c>
      <c r="C26" s="41"/>
      <c r="D26" s="23">
        <v>547954.9</v>
      </c>
      <c r="E26" s="23">
        <f>E27+E28</f>
        <v>0</v>
      </c>
      <c r="F26" s="23">
        <f t="shared" si="2"/>
        <v>547954.9</v>
      </c>
      <c r="G26" s="23"/>
      <c r="H26" s="23"/>
      <c r="I26" s="23"/>
      <c r="J26" s="23"/>
      <c r="K26" s="23"/>
      <c r="L26" s="23"/>
      <c r="M26" s="1"/>
    </row>
    <row r="27" spans="1:13" s="18" customFormat="1" ht="47.25" x14ac:dyDescent="0.25">
      <c r="A27" s="17"/>
      <c r="B27" s="20" t="s">
        <v>30</v>
      </c>
      <c r="C27" s="20" t="s">
        <v>19</v>
      </c>
      <c r="D27" s="23">
        <v>150835.79999999999</v>
      </c>
      <c r="E27" s="23">
        <v>6291.1</v>
      </c>
      <c r="F27" s="23">
        <f>D27+E27</f>
        <v>157126.9</v>
      </c>
      <c r="G27" s="23"/>
      <c r="H27" s="23"/>
      <c r="I27" s="23"/>
      <c r="J27" s="23"/>
      <c r="K27" s="23"/>
      <c r="L27" s="23"/>
      <c r="M27" s="9" t="s">
        <v>40</v>
      </c>
    </row>
    <row r="28" spans="1:13" s="18" customFormat="1" ht="47.25" x14ac:dyDescent="0.25">
      <c r="A28" s="17"/>
      <c r="B28" s="20" t="s">
        <v>31</v>
      </c>
      <c r="C28" s="26" t="s">
        <v>46</v>
      </c>
      <c r="D28" s="23">
        <v>31519.200000000001</v>
      </c>
      <c r="E28" s="23">
        <v>-6291.1</v>
      </c>
      <c r="F28" s="23">
        <f>D28+E28</f>
        <v>25228.1</v>
      </c>
      <c r="G28" s="23"/>
      <c r="H28" s="23"/>
      <c r="I28" s="23"/>
      <c r="J28" s="23"/>
      <c r="K28" s="23"/>
      <c r="L28" s="23"/>
      <c r="M28" s="1" t="s">
        <v>72</v>
      </c>
    </row>
    <row r="29" spans="1:13" s="14" customFormat="1" ht="45.75" customHeight="1" x14ac:dyDescent="0.25">
      <c r="A29" s="16"/>
      <c r="B29" s="40" t="s">
        <v>25</v>
      </c>
      <c r="C29" s="40"/>
      <c r="D29" s="22">
        <v>139595.1</v>
      </c>
      <c r="E29" s="22">
        <f>E30</f>
        <v>48721.7</v>
      </c>
      <c r="F29" s="22">
        <f>D29+E29</f>
        <v>188316.79999999999</v>
      </c>
      <c r="G29" s="22">
        <v>677553.8</v>
      </c>
      <c r="H29" s="22"/>
      <c r="I29" s="22">
        <v>677553.8</v>
      </c>
      <c r="J29" s="22">
        <v>677553.8</v>
      </c>
      <c r="K29" s="22"/>
      <c r="L29" s="22">
        <v>677553.8</v>
      </c>
      <c r="M29" s="1"/>
    </row>
    <row r="30" spans="1:13" s="14" customFormat="1" ht="45.75" customHeight="1" x14ac:dyDescent="0.25">
      <c r="A30" s="16"/>
      <c r="B30" s="41" t="s">
        <v>2</v>
      </c>
      <c r="C30" s="41"/>
      <c r="D30" s="23">
        <v>139595.1</v>
      </c>
      <c r="E30" s="23">
        <f>E31+E32+E33</f>
        <v>48721.7</v>
      </c>
      <c r="F30" s="23">
        <f t="shared" ref="F30:F33" si="3">D30+E30</f>
        <v>188316.79999999999</v>
      </c>
      <c r="G30" s="23"/>
      <c r="H30" s="23"/>
      <c r="I30" s="23"/>
      <c r="J30" s="23"/>
      <c r="K30" s="23"/>
      <c r="L30" s="23"/>
      <c r="M30" s="1"/>
    </row>
    <row r="31" spans="1:13" s="18" customFormat="1" ht="63" x14ac:dyDescent="0.25">
      <c r="A31" s="17"/>
      <c r="B31" s="20" t="s">
        <v>37</v>
      </c>
      <c r="C31" s="8" t="s">
        <v>47</v>
      </c>
      <c r="D31" s="23">
        <v>0</v>
      </c>
      <c r="E31" s="23">
        <v>25000</v>
      </c>
      <c r="F31" s="23">
        <f t="shared" si="3"/>
        <v>25000</v>
      </c>
      <c r="G31" s="23"/>
      <c r="H31" s="23"/>
      <c r="I31" s="23"/>
      <c r="J31" s="23"/>
      <c r="K31" s="23"/>
      <c r="L31" s="23"/>
      <c r="M31" s="1" t="s">
        <v>73</v>
      </c>
    </row>
    <row r="32" spans="1:13" s="18" customFormat="1" ht="47.25" x14ac:dyDescent="0.25">
      <c r="A32" s="17"/>
      <c r="B32" s="41" t="s">
        <v>9</v>
      </c>
      <c r="C32" s="8" t="s">
        <v>33</v>
      </c>
      <c r="D32" s="23">
        <v>54597.3</v>
      </c>
      <c r="E32" s="23">
        <v>24179</v>
      </c>
      <c r="F32" s="23">
        <f t="shared" si="3"/>
        <v>78776.3</v>
      </c>
      <c r="G32" s="23"/>
      <c r="H32" s="23"/>
      <c r="I32" s="23"/>
      <c r="J32" s="23"/>
      <c r="K32" s="23"/>
      <c r="L32" s="23"/>
      <c r="M32" s="1" t="s">
        <v>74</v>
      </c>
    </row>
    <row r="33" spans="1:13" s="18" customFormat="1" ht="47.25" x14ac:dyDescent="0.25">
      <c r="A33" s="17"/>
      <c r="B33" s="41"/>
      <c r="C33" s="8" t="s">
        <v>34</v>
      </c>
      <c r="D33" s="23">
        <v>74547.8</v>
      </c>
      <c r="E33" s="23">
        <v>-457.3</v>
      </c>
      <c r="F33" s="23">
        <f t="shared" si="3"/>
        <v>74090.5</v>
      </c>
      <c r="G33" s="23"/>
      <c r="H33" s="23"/>
      <c r="I33" s="23"/>
      <c r="J33" s="23"/>
      <c r="K33" s="23"/>
      <c r="L33" s="23"/>
      <c r="M33" s="1" t="s">
        <v>75</v>
      </c>
    </row>
    <row r="34" spans="1:13" s="14" customFormat="1" ht="64.5" customHeight="1" x14ac:dyDescent="0.25">
      <c r="A34" s="16"/>
      <c r="B34" s="40" t="s">
        <v>26</v>
      </c>
      <c r="C34" s="40"/>
      <c r="D34" s="22">
        <v>3156.3</v>
      </c>
      <c r="E34" s="22">
        <f>E35</f>
        <v>6736.6999999999989</v>
      </c>
      <c r="F34" s="22">
        <f>D34+E34</f>
        <v>9893</v>
      </c>
      <c r="G34" s="22"/>
      <c r="H34" s="22"/>
      <c r="I34" s="22"/>
      <c r="J34" s="22"/>
      <c r="K34" s="22"/>
      <c r="L34" s="22"/>
      <c r="M34" s="1"/>
    </row>
    <row r="35" spans="1:13" s="14" customFormat="1" ht="29.25" customHeight="1" x14ac:dyDescent="0.25">
      <c r="A35" s="16"/>
      <c r="B35" s="41" t="s">
        <v>1</v>
      </c>
      <c r="C35" s="41"/>
      <c r="D35" s="23">
        <v>3156.3</v>
      </c>
      <c r="E35" s="23">
        <f>E36+E37+E38</f>
        <v>6736.6999999999989</v>
      </c>
      <c r="F35" s="23">
        <f t="shared" ref="F35:F38" si="4">D35+E35</f>
        <v>9893</v>
      </c>
      <c r="G35" s="23"/>
      <c r="H35" s="23"/>
      <c r="I35" s="23"/>
      <c r="J35" s="23"/>
      <c r="K35" s="23"/>
      <c r="L35" s="23"/>
      <c r="M35" s="1"/>
    </row>
    <row r="36" spans="1:13" s="14" customFormat="1" ht="47.25" customHeight="1" x14ac:dyDescent="0.25">
      <c r="A36" s="16"/>
      <c r="B36" s="46" t="s">
        <v>9</v>
      </c>
      <c r="C36" s="26" t="s">
        <v>48</v>
      </c>
      <c r="D36" s="23">
        <v>0</v>
      </c>
      <c r="E36" s="23">
        <v>2237.6999999999998</v>
      </c>
      <c r="F36" s="23">
        <f t="shared" si="4"/>
        <v>2237.6999999999998</v>
      </c>
      <c r="G36" s="32"/>
      <c r="H36" s="32"/>
      <c r="I36" s="32"/>
      <c r="J36" s="32"/>
      <c r="K36" s="32"/>
      <c r="L36" s="32"/>
      <c r="M36" s="49" t="s">
        <v>51</v>
      </c>
    </row>
    <row r="37" spans="1:13" s="14" customFormat="1" ht="29.25" customHeight="1" x14ac:dyDescent="0.25">
      <c r="A37" s="16"/>
      <c r="B37" s="47"/>
      <c r="C37" s="26" t="s">
        <v>49</v>
      </c>
      <c r="D37" s="23">
        <v>0</v>
      </c>
      <c r="E37" s="23">
        <v>2240.6</v>
      </c>
      <c r="F37" s="23">
        <f t="shared" si="4"/>
        <v>2240.6</v>
      </c>
      <c r="G37" s="23"/>
      <c r="H37" s="23"/>
      <c r="I37" s="23"/>
      <c r="J37" s="23"/>
      <c r="K37" s="23"/>
      <c r="L37" s="23"/>
      <c r="M37" s="50"/>
    </row>
    <row r="38" spans="1:13" s="14" customFormat="1" ht="29.25" customHeight="1" x14ac:dyDescent="0.25">
      <c r="A38" s="16"/>
      <c r="B38" s="48"/>
      <c r="C38" s="26" t="s">
        <v>50</v>
      </c>
      <c r="D38" s="23">
        <v>0</v>
      </c>
      <c r="E38" s="23">
        <v>2258.4</v>
      </c>
      <c r="F38" s="23">
        <f t="shared" si="4"/>
        <v>2258.4</v>
      </c>
      <c r="G38" s="33"/>
      <c r="H38" s="33"/>
      <c r="I38" s="33"/>
      <c r="J38" s="33"/>
      <c r="K38" s="33"/>
      <c r="L38" s="33"/>
      <c r="M38" s="51"/>
    </row>
    <row r="39" spans="1:13" s="18" customFormat="1" ht="48" customHeight="1" x14ac:dyDescent="0.25">
      <c r="A39" s="17"/>
      <c r="B39" s="45" t="s">
        <v>27</v>
      </c>
      <c r="C39" s="45"/>
      <c r="D39" s="24">
        <v>602349</v>
      </c>
      <c r="E39" s="24">
        <f>E40</f>
        <v>523295.89999999997</v>
      </c>
      <c r="F39" s="24">
        <f>D39+E39</f>
        <v>1125644.8999999999</v>
      </c>
      <c r="G39" s="24">
        <v>801515.6</v>
      </c>
      <c r="H39" s="24"/>
      <c r="I39" s="24">
        <v>801515.6</v>
      </c>
      <c r="J39" s="24">
        <v>235116.79999999999</v>
      </c>
      <c r="K39" s="24"/>
      <c r="L39" s="24">
        <v>235116.79999999999</v>
      </c>
      <c r="M39" s="1"/>
    </row>
    <row r="40" spans="1:13" s="18" customFormat="1" x14ac:dyDescent="0.25">
      <c r="A40" s="17"/>
      <c r="B40" s="44" t="s">
        <v>0</v>
      </c>
      <c r="C40" s="44"/>
      <c r="D40" s="34">
        <v>602349</v>
      </c>
      <c r="E40" s="34">
        <f>E41+E42+E43+E44+E45+E46+E47+E48</f>
        <v>523295.89999999997</v>
      </c>
      <c r="F40" s="34">
        <f>D40+E40</f>
        <v>1125644.8999999999</v>
      </c>
      <c r="G40" s="34"/>
      <c r="H40" s="34"/>
      <c r="I40" s="34"/>
      <c r="J40" s="34"/>
      <c r="K40" s="34"/>
      <c r="L40" s="34"/>
      <c r="M40" s="1"/>
    </row>
    <row r="41" spans="1:13" s="18" customFormat="1" ht="63" customHeight="1" x14ac:dyDescent="0.25">
      <c r="A41" s="17"/>
      <c r="B41" s="35" t="s">
        <v>38</v>
      </c>
      <c r="C41" s="35" t="s">
        <v>54</v>
      </c>
      <c r="D41" s="34">
        <v>31070.3</v>
      </c>
      <c r="E41" s="34">
        <v>-31070.3</v>
      </c>
      <c r="F41" s="34">
        <f>D41+E41</f>
        <v>0</v>
      </c>
      <c r="G41" s="34"/>
      <c r="H41" s="34"/>
      <c r="I41" s="34"/>
      <c r="J41" s="34"/>
      <c r="K41" s="34"/>
      <c r="L41" s="34"/>
      <c r="M41" s="36" t="s">
        <v>55</v>
      </c>
    </row>
    <row r="42" spans="1:13" s="18" customFormat="1" ht="63" x14ac:dyDescent="0.25">
      <c r="A42" s="17"/>
      <c r="B42" s="35" t="s">
        <v>30</v>
      </c>
      <c r="C42" s="35" t="s">
        <v>56</v>
      </c>
      <c r="D42" s="34">
        <v>32013.1</v>
      </c>
      <c r="E42" s="34">
        <f>180402.4+74827.4</f>
        <v>255229.8</v>
      </c>
      <c r="F42" s="34">
        <f t="shared" ref="F42:F48" si="5">D42+E42</f>
        <v>287242.89999999997</v>
      </c>
      <c r="G42" s="34"/>
      <c r="H42" s="34"/>
      <c r="I42" s="34"/>
      <c r="J42" s="34"/>
      <c r="K42" s="34"/>
      <c r="L42" s="34"/>
      <c r="M42" s="36" t="s">
        <v>58</v>
      </c>
    </row>
    <row r="43" spans="1:13" s="18" customFormat="1" ht="63" customHeight="1" x14ac:dyDescent="0.25">
      <c r="A43" s="17"/>
      <c r="B43" s="35" t="s">
        <v>39</v>
      </c>
      <c r="C43" s="35" t="s">
        <v>35</v>
      </c>
      <c r="D43" s="34">
        <v>74827.399999999994</v>
      </c>
      <c r="E43" s="34">
        <f>209365.4-74827.4</f>
        <v>134538</v>
      </c>
      <c r="F43" s="34">
        <f t="shared" si="5"/>
        <v>209365.4</v>
      </c>
      <c r="G43" s="34"/>
      <c r="H43" s="34"/>
      <c r="I43" s="34"/>
      <c r="J43" s="34"/>
      <c r="K43" s="34"/>
      <c r="L43" s="34"/>
      <c r="M43" s="36" t="s">
        <v>58</v>
      </c>
    </row>
    <row r="44" spans="1:13" s="18" customFormat="1" ht="63" x14ac:dyDescent="0.25">
      <c r="A44" s="17"/>
      <c r="B44" s="35" t="s">
        <v>52</v>
      </c>
      <c r="C44" s="35" t="s">
        <v>57</v>
      </c>
      <c r="D44" s="34">
        <v>9595</v>
      </c>
      <c r="E44" s="34">
        <v>5700</v>
      </c>
      <c r="F44" s="34">
        <f t="shared" si="5"/>
        <v>15295</v>
      </c>
      <c r="G44" s="34"/>
      <c r="H44" s="34"/>
      <c r="I44" s="34"/>
      <c r="J44" s="34"/>
      <c r="K44" s="34"/>
      <c r="L44" s="34"/>
      <c r="M44" s="36" t="s">
        <v>58</v>
      </c>
    </row>
    <row r="45" spans="1:13" s="18" customFormat="1" ht="63" x14ac:dyDescent="0.25">
      <c r="A45" s="17"/>
      <c r="B45" s="35" t="s">
        <v>10</v>
      </c>
      <c r="C45" s="36" t="s">
        <v>36</v>
      </c>
      <c r="D45" s="34">
        <v>15689.2</v>
      </c>
      <c r="E45" s="34">
        <v>30165.8</v>
      </c>
      <c r="F45" s="34">
        <f t="shared" si="5"/>
        <v>45855</v>
      </c>
      <c r="G45" s="34"/>
      <c r="H45" s="34"/>
      <c r="I45" s="34"/>
      <c r="J45" s="34"/>
      <c r="K45" s="34"/>
      <c r="L45" s="34"/>
      <c r="M45" s="36" t="s">
        <v>58</v>
      </c>
    </row>
    <row r="46" spans="1:13" s="18" customFormat="1" ht="78.75" x14ac:dyDescent="0.25">
      <c r="A46" s="17"/>
      <c r="B46" s="35" t="s">
        <v>53</v>
      </c>
      <c r="C46" s="35" t="s">
        <v>59</v>
      </c>
      <c r="D46" s="34">
        <v>0</v>
      </c>
      <c r="E46" s="34">
        <v>118778.5</v>
      </c>
      <c r="F46" s="34">
        <f t="shared" si="5"/>
        <v>118778.5</v>
      </c>
      <c r="G46" s="34"/>
      <c r="H46" s="34"/>
      <c r="I46" s="34"/>
      <c r="J46" s="34"/>
      <c r="K46" s="34"/>
      <c r="L46" s="34"/>
      <c r="M46" s="1" t="s">
        <v>60</v>
      </c>
    </row>
    <row r="47" spans="1:13" s="18" customFormat="1" ht="63" x14ac:dyDescent="0.25">
      <c r="A47" s="17"/>
      <c r="B47" s="35" t="s">
        <v>9</v>
      </c>
      <c r="C47" s="35" t="s">
        <v>61</v>
      </c>
      <c r="D47" s="34">
        <v>4425.7</v>
      </c>
      <c r="E47" s="34">
        <v>5035.5</v>
      </c>
      <c r="F47" s="34">
        <f t="shared" si="5"/>
        <v>9461.2000000000007</v>
      </c>
      <c r="G47" s="34"/>
      <c r="H47" s="34"/>
      <c r="I47" s="34"/>
      <c r="J47" s="34"/>
      <c r="K47" s="34"/>
      <c r="L47" s="34"/>
      <c r="M47" s="36" t="s">
        <v>58</v>
      </c>
    </row>
    <row r="48" spans="1:13" s="18" customFormat="1" ht="63" x14ac:dyDescent="0.25">
      <c r="A48" s="17"/>
      <c r="B48" s="35" t="s">
        <v>9</v>
      </c>
      <c r="C48" s="35" t="s">
        <v>62</v>
      </c>
      <c r="D48" s="34">
        <v>0</v>
      </c>
      <c r="E48" s="34">
        <v>4918.6000000000004</v>
      </c>
      <c r="F48" s="34">
        <f t="shared" si="5"/>
        <v>4918.6000000000004</v>
      </c>
      <c r="G48" s="34"/>
      <c r="H48" s="34"/>
      <c r="I48" s="34"/>
      <c r="J48" s="34"/>
      <c r="K48" s="34"/>
      <c r="L48" s="34"/>
      <c r="M48" s="36" t="s">
        <v>58</v>
      </c>
    </row>
    <row r="49" spans="2:13" s="14" customFormat="1" x14ac:dyDescent="0.25">
      <c r="B49" s="19"/>
      <c r="C49" s="19"/>
      <c r="M49" s="13"/>
    </row>
    <row r="50" spans="2:13" s="14" customFormat="1" x14ac:dyDescent="0.25">
      <c r="B50" s="19"/>
      <c r="C50" s="19"/>
      <c r="M50" s="13"/>
    </row>
    <row r="51" spans="2:13" s="14" customFormat="1" x14ac:dyDescent="0.25">
      <c r="B51" s="19"/>
      <c r="C51" s="19"/>
      <c r="M51" s="13"/>
    </row>
    <row r="52" spans="2:13" s="14" customFormat="1" x14ac:dyDescent="0.25">
      <c r="B52" s="19"/>
      <c r="C52" s="19"/>
      <c r="M52" s="13"/>
    </row>
    <row r="53" spans="2:13" s="14" customFormat="1" x14ac:dyDescent="0.25">
      <c r="B53" s="19"/>
      <c r="C53" s="19"/>
      <c r="E53" s="31"/>
      <c r="M53" s="13"/>
    </row>
    <row r="54" spans="2:13" s="14" customFormat="1" x14ac:dyDescent="0.25">
      <c r="B54" s="19"/>
      <c r="C54" s="19"/>
      <c r="E54" s="31"/>
      <c r="M54" s="13"/>
    </row>
    <row r="55" spans="2:13" s="14" customFormat="1" x14ac:dyDescent="0.25">
      <c r="B55" s="19"/>
      <c r="C55" s="19"/>
      <c r="M55" s="13"/>
    </row>
  </sheetData>
  <autoFilter ref="A7:HY48">
    <filterColumn colId="1" showButton="0"/>
  </autoFilter>
  <mergeCells count="26">
    <mergeCell ref="M36:M38"/>
    <mergeCell ref="B18:C18"/>
    <mergeCell ref="B20:C20"/>
    <mergeCell ref="B21:C21"/>
    <mergeCell ref="B25:C25"/>
    <mergeCell ref="B29:C29"/>
    <mergeCell ref="B17:C17"/>
    <mergeCell ref="B26:C26"/>
    <mergeCell ref="B32:B33"/>
    <mergeCell ref="B8:C8"/>
    <mergeCell ref="B9:C9"/>
    <mergeCell ref="B10:C10"/>
    <mergeCell ref="B11:C11"/>
    <mergeCell ref="B40:C40"/>
    <mergeCell ref="B34:C34"/>
    <mergeCell ref="B35:C35"/>
    <mergeCell ref="B30:C30"/>
    <mergeCell ref="B39:C39"/>
    <mergeCell ref="B36:B38"/>
    <mergeCell ref="G6:I6"/>
    <mergeCell ref="J6:L6"/>
    <mergeCell ref="B23:C23"/>
    <mergeCell ref="B24:C24"/>
    <mergeCell ref="B3:M4"/>
    <mergeCell ref="B6:C7"/>
    <mergeCell ref="D6:F6"/>
  </mergeCells>
  <pageMargins left="0.39370078740157483" right="0.39370078740157483" top="0.15748031496062992" bottom="0.27559055118110237" header="0.15748031496062992" footer="0.15748031496062992"/>
  <pageSetup paperSize="9" scale="47" firstPageNumber="2796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Шубная  Юлия  Петровна</cp:lastModifiedBy>
  <cp:lastPrinted>2018-09-06T05:32:06Z</cp:lastPrinted>
  <dcterms:created xsi:type="dcterms:W3CDTF">2017-09-12T11:32:26Z</dcterms:created>
  <dcterms:modified xsi:type="dcterms:W3CDTF">2018-09-06T05:32:23Z</dcterms:modified>
</cp:coreProperties>
</file>